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431"/>
  <workbookPr filterPrivacy="1"/>
  <bookViews>
    <workbookView xWindow="0" yWindow="0" windowWidth="22260" windowHeight="12645"/>
  </bookViews>
  <sheets>
    <sheet name="Foglio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56" i="1" l="1"/>
  <c r="I56" i="1"/>
  <c r="N55" i="1"/>
  <c r="I55" i="1"/>
  <c r="N54" i="1"/>
  <c r="N53" i="1"/>
  <c r="N52" i="1"/>
  <c r="R51" i="1"/>
  <c r="P51" i="1"/>
  <c r="N51" i="1"/>
  <c r="O51" i="1" s="1"/>
  <c r="Q51" i="1" s="1"/>
  <c r="N48" i="1" l="1"/>
  <c r="I48" i="1"/>
  <c r="N47" i="1"/>
  <c r="I47" i="1"/>
  <c r="N46" i="1"/>
  <c r="N45" i="1"/>
  <c r="N44" i="1"/>
  <c r="P43" i="1"/>
  <c r="R43" i="1" s="1"/>
  <c r="N43" i="1"/>
  <c r="O43" i="1" s="1"/>
  <c r="Q43" i="1" s="1"/>
  <c r="N26" i="1" l="1"/>
  <c r="I26" i="1"/>
  <c r="N25" i="1"/>
  <c r="I25" i="1"/>
  <c r="N24" i="1"/>
  <c r="N23" i="1"/>
  <c r="N22" i="1"/>
  <c r="P21" i="1"/>
  <c r="R21" i="1" s="1"/>
  <c r="N21" i="1"/>
  <c r="O21" i="1" s="1"/>
  <c r="Q21" i="1" s="1"/>
  <c r="N10" i="1" l="1"/>
  <c r="I10" i="1"/>
  <c r="N9" i="1"/>
  <c r="I9" i="1"/>
  <c r="N8" i="1"/>
  <c r="N7" i="1"/>
  <c r="N6" i="1"/>
  <c r="R5" i="1"/>
  <c r="P5" i="1"/>
  <c r="N5" i="1"/>
  <c r="O5" i="1" s="1"/>
  <c r="Q5" i="1" s="1"/>
  <c r="N13" i="1" l="1"/>
  <c r="O13" i="1" s="1"/>
  <c r="Q13" i="1" s="1"/>
  <c r="N18" i="1"/>
  <c r="I18" i="1"/>
  <c r="N17" i="1"/>
  <c r="I17" i="1"/>
  <c r="N16" i="1"/>
  <c r="N15" i="1"/>
  <c r="N14" i="1"/>
  <c r="P13" i="1"/>
  <c r="R13" i="1" s="1"/>
</calcChain>
</file>

<file path=xl/sharedStrings.xml><?xml version="1.0" encoding="utf-8"?>
<sst xmlns="http://schemas.openxmlformats.org/spreadsheetml/2006/main" count="170" uniqueCount="78">
  <si>
    <t>13 QUATER</t>
  </si>
  <si>
    <t>PROTESI TOTALE DI GINOCCHIO  PER PAZIENTI ALLERGICI</t>
  </si>
  <si>
    <t>COMPONENTE FEMORALE</t>
  </si>
  <si>
    <t>Componente femorale  cementato</t>
  </si>
  <si>
    <t>in LEGA DI CR-CO RIVESTITO  NITRUTO TITANIO-NOBIO</t>
  </si>
  <si>
    <t xml:space="preserve">COMPONENTE FEMORALE NEXGEN LEGACY PS OPTION </t>
  </si>
  <si>
    <t>00-5996-011-01</t>
  </si>
  <si>
    <t>COMPONENTE TIBIALE</t>
  </si>
  <si>
    <t>Componente tibiale cementato</t>
  </si>
  <si>
    <t>n LEGA DI CR-CO RIVESTITO  NITRUTO TITANIO-NOBIO</t>
  </si>
  <si>
    <t xml:space="preserve">COMPONENTE TIBIALE NEXGEN PRECOAT STEMMED </t>
  </si>
  <si>
    <t>00-5980-027-01</t>
  </si>
  <si>
    <t>INSERTO TIBIALE</t>
  </si>
  <si>
    <t>Inserto</t>
  </si>
  <si>
    <t>in POLIETILENE</t>
  </si>
  <si>
    <t xml:space="preserve">INSERTO ARTICOLARE NEXGEN LEGACY PS-FLEX FISSO PROLONG </t>
  </si>
  <si>
    <t>00-5962-022-10</t>
  </si>
  <si>
    <t>ROTULA</t>
  </si>
  <si>
    <t>Rotula</t>
  </si>
  <si>
    <t xml:space="preserve">ROTULA  POLIETILENE NEXGEN </t>
  </si>
  <si>
    <t>00-5972-065-29</t>
  </si>
  <si>
    <t>da definire</t>
  </si>
  <si>
    <t>altri componenti (di utilizzo saltuario)</t>
  </si>
  <si>
    <t>LOTTO</t>
  </si>
  <si>
    <t>CIG</t>
  </si>
  <si>
    <t>RIGO</t>
  </si>
  <si>
    <t>IMPIANTO TIPO</t>
  </si>
  <si>
    <t>FAMIGLIE PRESENTI
NEL LOTTO</t>
  </si>
  <si>
    <t>DESCRIZIONE DEL PRODOTTO</t>
  </si>
  <si>
    <t>CARATTERISTICHE TECNICHE</t>
  </si>
  <si>
    <t xml:space="preserve">% prevista di utilizzo saltuario
</t>
  </si>
  <si>
    <t>NUMERO DI IMPIANTI ANNUALI</t>
  </si>
  <si>
    <t>DESCRIZIONE PRODOTTO</t>
  </si>
  <si>
    <t>CODICE PRODOTTO (uno della famiglia)</t>
  </si>
  <si>
    <t>PREZZO LISTINO  UNITARIO del dispositivo indicato
(IVA esclusa)</t>
  </si>
  <si>
    <t>% DI SCONTO  DA APPLICARE AL COMPONENTE</t>
  </si>
  <si>
    <r>
      <t xml:space="preserve">PREZZO UNITARIO SCONTATO
</t>
    </r>
    <r>
      <rPr>
        <sz val="9"/>
        <rFont val="Times New Roman"/>
        <family val="1"/>
      </rPr>
      <t xml:space="preserve"> </t>
    </r>
  </si>
  <si>
    <t>VALORE ANNUO OFFERTO   PER IL LOTTO 
IVA esclusa</t>
  </si>
  <si>
    <t>IMPORTO ANNUO BASE ASTA  DEL LOTTO
(IVA esclusa)</t>
  </si>
  <si>
    <t>VALORE QUINQUENNALE   DEL LOTTO 
IVA esclusa</t>
  </si>
  <si>
    <t>IMPORTO A BASE ASTA  QUINQUENNALE DEL LOTTO
(IVA esclusa)</t>
  </si>
  <si>
    <t xml:space="preserve"> </t>
  </si>
  <si>
    <t>DITTA ZIMMER</t>
  </si>
  <si>
    <t xml:space="preserve"> LEGION Femore CR OXINIUM Cementato</t>
  </si>
  <si>
    <t>GENESIS II Tibia Cementata</t>
  </si>
  <si>
    <t>LEGION  Inserto CR High-Flex  XLPE</t>
  </si>
  <si>
    <t>GENESIS II Patella Resurfacing</t>
  </si>
  <si>
    <t>DITTA SMITH &amp; NEPHEW</t>
  </si>
  <si>
    <t>Componente femorale cementata STD rivestito in TiNbN GMK PRIMARY</t>
  </si>
  <si>
    <t>02.07.2700R</t>
  </si>
  <si>
    <t>Base tibiale cementata fissa rivestita in TiNbN GMK PRIMARY</t>
  </si>
  <si>
    <t>02.07.2801R</t>
  </si>
  <si>
    <t>Inserto tibiale fisso STD GMK PRIMARY</t>
  </si>
  <si>
    <t>02.07.0110SF</t>
  </si>
  <si>
    <t>Componente rotuleo STD GMK PRIMARY</t>
  </si>
  <si>
    <t>02.07.0033RP</t>
  </si>
  <si>
    <t>DITTA DEVICE &amp; TECH</t>
  </si>
  <si>
    <t>DITTA BIOIMPIANTI</t>
  </si>
  <si>
    <t>AS COLUMBUS CR COMP.FEMORALE CEMENT.F3L</t>
  </si>
  <si>
    <t>NN003Z</t>
  </si>
  <si>
    <t>AS COLUMBUS CR/PS PLACCA TIB.CEMENT.T3</t>
  </si>
  <si>
    <t>NN075Z</t>
  </si>
  <si>
    <t>COLUMBUS CR DD SUPERF.SCORRIM.T3/3+ 10MM</t>
  </si>
  <si>
    <t>NN230</t>
  </si>
  <si>
    <t>COLUMBUS ROTULA 3 PERNI P1 27X7MM</t>
  </si>
  <si>
    <t>NN481</t>
  </si>
  <si>
    <t>AS VITE DI CHIUSURA TIBIALE D12MM</t>
  </si>
  <si>
    <t>NN261Z</t>
  </si>
  <si>
    <t>DITTA B.BRAUN</t>
  </si>
  <si>
    <t>COMPONENTE FEMORALE TRIATHLON CR/PS  SIN/DES CEM ANALLERGICA</t>
  </si>
  <si>
    <t>T5510/5-F-XXX</t>
  </si>
  <si>
    <t>COMPONENTE TIBIALE PRIMARIA CEMENTATA TRIATHLON FISSA ANALLERGICA</t>
  </si>
  <si>
    <t>T5520-B-XXX</t>
  </si>
  <si>
    <t xml:space="preserve">TRIATHLON INSERTO CR/CS/PS X3 </t>
  </si>
  <si>
    <t>553X-G-XXX</t>
  </si>
  <si>
    <t>TRIATHLON ROTULE</t>
  </si>
  <si>
    <t>5550/1-L-XXX</t>
  </si>
  <si>
    <t>DITTA STRYKER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</si>
</sst>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€&quot;_-;\-* #,##0.00\ &quot;€&quot;_-;_-* &quot;-&quot;??\ &quot;€&quot;_-;_-@_-"/>
    <numFmt numFmtId="164" formatCode="&quot;€&quot;\ #,##0.00000"/>
    <numFmt numFmtId="165" formatCode="&quot;€&quot;\ #,##0.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9"/>
      <name val="Times New Roman"/>
      <family val="1"/>
    </font>
    <font>
      <b/>
      <sz val="8"/>
      <name val="Times New Roman"/>
      <family val="1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gray0625"/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0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9" fontId="3" fillId="3" borderId="3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0" fillId="0" borderId="3" xfId="0" applyBorder="1"/>
    <xf numFmtId="10" fontId="3" fillId="0" borderId="3" xfId="0" applyNumberFormat="1" applyFont="1" applyBorder="1" applyAlignment="1" applyProtection="1">
      <alignment horizontal="center" vertical="center"/>
      <protection locked="0"/>
    </xf>
    <xf numFmtId="164" fontId="3" fillId="0" borderId="3" xfId="0" applyNumberFormat="1" applyFont="1" applyBorder="1" applyAlignment="1" applyProtection="1">
      <alignment horizontal="center" vertical="center"/>
      <protection locked="0"/>
    </xf>
    <xf numFmtId="165" fontId="2" fillId="0" borderId="5" xfId="0" applyNumberFormat="1" applyFont="1" applyBorder="1" applyAlignment="1">
      <alignment horizontal="center" vertical="center"/>
    </xf>
    <xf numFmtId="165" fontId="2" fillId="0" borderId="1" xfId="0" applyNumberFormat="1" applyFont="1" applyBorder="1" applyAlignment="1" applyProtection="1">
      <alignment horizontal="center" vertical="center"/>
    </xf>
    <xf numFmtId="165" fontId="2" fillId="0" borderId="3" xfId="0" applyNumberFormat="1" applyFont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165" fontId="2" fillId="0" borderId="7" xfId="0" applyNumberFormat="1" applyFont="1" applyBorder="1" applyAlignment="1">
      <alignment horizontal="center" vertical="center"/>
    </xf>
    <xf numFmtId="165" fontId="2" fillId="0" borderId="6" xfId="0" applyNumberFormat="1" applyFont="1" applyBorder="1" applyAlignment="1" applyProtection="1">
      <alignment horizontal="center" vertical="center"/>
    </xf>
    <xf numFmtId="0" fontId="3" fillId="0" borderId="3" xfId="0" applyFont="1" applyBorder="1" applyAlignment="1">
      <alignment vertical="center"/>
    </xf>
    <xf numFmtId="0" fontId="3" fillId="0" borderId="3" xfId="0" applyFont="1" applyBorder="1" applyAlignment="1">
      <alignment vertical="top" wrapText="1"/>
    </xf>
    <xf numFmtId="9" fontId="3" fillId="0" borderId="3" xfId="0" applyNumberFormat="1" applyFont="1" applyBorder="1" applyAlignment="1" applyProtection="1">
      <alignment horizontal="center" vertical="center" wrapText="1"/>
      <protection locked="0"/>
    </xf>
    <xf numFmtId="3" fontId="2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8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/>
    </xf>
    <xf numFmtId="165" fontId="2" fillId="0" borderId="8" xfId="0" applyNumberFormat="1" applyFont="1" applyBorder="1" applyAlignment="1" applyProtection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4" fillId="0" borderId="3" xfId="0" applyFont="1" applyBorder="1" applyAlignment="1" applyProtection="1">
      <alignment horizontal="center" vertical="center" wrapText="1"/>
      <protection locked="0"/>
    </xf>
    <xf numFmtId="3" fontId="4" fillId="0" borderId="3" xfId="0" applyNumberFormat="1" applyFont="1" applyFill="1" applyBorder="1" applyAlignment="1" applyProtection="1">
      <alignment horizontal="center" vertical="center" wrapText="1"/>
      <protection locked="0"/>
    </xf>
    <xf numFmtId="164" fontId="4" fillId="0" borderId="3" xfId="0" applyNumberFormat="1" applyFont="1" applyBorder="1" applyAlignment="1" applyProtection="1">
      <alignment horizontal="center" vertical="center" wrapText="1"/>
      <protection locked="0"/>
    </xf>
    <xf numFmtId="10" fontId="4" fillId="0" borderId="3" xfId="0" applyNumberFormat="1" applyFont="1" applyBorder="1" applyAlignment="1" applyProtection="1">
      <alignment horizontal="center" vertical="center" wrapText="1"/>
      <protection locked="0"/>
    </xf>
    <xf numFmtId="165" fontId="4" fillId="0" borderId="3" xfId="0" applyNumberFormat="1" applyFont="1" applyBorder="1" applyAlignment="1">
      <alignment horizontal="center" vertical="center" wrapText="1"/>
    </xf>
    <xf numFmtId="165" fontId="4" fillId="0" borderId="3" xfId="0" applyNumberFormat="1" applyFont="1" applyBorder="1" applyAlignment="1" applyProtection="1">
      <alignment horizontal="center" wrapText="1"/>
    </xf>
    <xf numFmtId="165" fontId="4" fillId="0" borderId="3" xfId="0" applyNumberFormat="1" applyFont="1" applyBorder="1" applyAlignment="1">
      <alignment horizontal="center" wrapText="1"/>
    </xf>
    <xf numFmtId="0" fontId="4" fillId="0" borderId="0" xfId="0" applyFont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right" vertical="center" wrapText="1"/>
    </xf>
    <xf numFmtId="165" fontId="2" fillId="4" borderId="10" xfId="0" applyNumberFormat="1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>
      <alignment horizontal="center" vertical="center"/>
    </xf>
    <xf numFmtId="165" fontId="3" fillId="4" borderId="10" xfId="0" applyNumberFormat="1" applyFont="1" applyFill="1" applyBorder="1" applyAlignment="1">
      <alignment horizontal="center" vertical="center" wrapText="1"/>
    </xf>
    <xf numFmtId="165" fontId="2" fillId="4" borderId="4" xfId="0" applyNumberFormat="1" applyFont="1" applyFill="1" applyBorder="1" applyAlignment="1">
      <alignment horizontal="center" vertical="center" wrapText="1"/>
    </xf>
    <xf numFmtId="165" fontId="2" fillId="0" borderId="3" xfId="0" applyNumberFormat="1" applyFont="1" applyBorder="1" applyAlignment="1" applyProtection="1">
      <alignment horizontal="center" vertical="center"/>
    </xf>
    <xf numFmtId="0" fontId="2" fillId="5" borderId="10" xfId="0" applyFont="1" applyFill="1" applyBorder="1" applyAlignment="1">
      <alignment horizontal="center" vertical="center" wrapText="1"/>
    </xf>
    <xf numFmtId="0" fontId="0" fillId="0" borderId="3" xfId="0" applyBorder="1" applyAlignment="1">
      <alignment wrapText="1"/>
    </xf>
    <xf numFmtId="0" fontId="0" fillId="0" borderId="0" xfId="0" applyAlignment="1">
      <alignment wrapText="1"/>
    </xf>
    <xf numFmtId="0" fontId="3" fillId="0" borderId="3" xfId="0" applyFont="1" applyBorder="1" applyAlignment="1" applyProtection="1">
      <alignment horizontal="center" vertical="center" wrapText="1"/>
      <protection locked="0"/>
    </xf>
    <xf numFmtId="165" fontId="2" fillId="4" borderId="3" xfId="0" applyNumberFormat="1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 applyProtection="1">
      <alignment horizontal="center" vertical="center" wrapText="1"/>
      <protection locked="0"/>
    </xf>
    <xf numFmtId="165" fontId="3" fillId="4" borderId="3" xfId="0" applyNumberFormat="1" applyFont="1" applyFill="1" applyBorder="1" applyAlignment="1" applyProtection="1">
      <alignment horizontal="center" vertical="center" wrapText="1"/>
      <protection locked="0"/>
    </xf>
    <xf numFmtId="165" fontId="3" fillId="4" borderId="3" xfId="0" applyNumberFormat="1" applyFont="1" applyFill="1" applyBorder="1" applyAlignment="1">
      <alignment horizontal="center" vertical="center" wrapText="1"/>
    </xf>
    <xf numFmtId="165" fontId="2" fillId="4" borderId="3" xfId="0" applyNumberFormat="1" applyFont="1" applyFill="1" applyBorder="1" applyAlignment="1" applyProtection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165" fontId="0" fillId="0" borderId="3" xfId="0" applyNumberFormat="1" applyBorder="1" applyAlignment="1">
      <alignment horizontal="center"/>
    </xf>
    <xf numFmtId="9" fontId="0" fillId="0" borderId="3" xfId="0" applyNumberFormat="1" applyBorder="1" applyAlignment="1">
      <alignment horizontal="center"/>
    </xf>
    <xf numFmtId="165" fontId="3" fillId="0" borderId="3" xfId="0" applyNumberFormat="1" applyFont="1" applyBorder="1" applyAlignment="1" applyProtection="1">
      <alignment horizontal="center" vertical="center"/>
      <protection locked="0"/>
    </xf>
    <xf numFmtId="9" fontId="3" fillId="0" borderId="3" xfId="0" applyNumberFormat="1" applyFont="1" applyBorder="1" applyAlignment="1" applyProtection="1">
      <alignment horizontal="center" vertical="center"/>
      <protection locked="0"/>
    </xf>
    <xf numFmtId="0" fontId="0" fillId="0" borderId="3" xfId="0" applyBorder="1" applyAlignment="1">
      <alignment horizontal="center"/>
    </xf>
    <xf numFmtId="0" fontId="2" fillId="5" borderId="11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165" fontId="2" fillId="4" borderId="4" xfId="0" applyNumberFormat="1" applyFont="1" applyFill="1" applyBorder="1" applyAlignment="1" applyProtection="1">
      <alignment horizontal="center" vertical="center" wrapText="1"/>
    </xf>
    <xf numFmtId="165" fontId="2" fillId="4" borderId="13" xfId="0" applyNumberFormat="1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3" fontId="2" fillId="2" borderId="3" xfId="0" applyNumberFormat="1" applyFont="1" applyFill="1" applyBorder="1" applyAlignment="1" applyProtection="1">
      <alignment horizontal="center" vertical="center" wrapText="1"/>
      <protection locked="0"/>
    </xf>
    <xf numFmtId="165" fontId="2" fillId="0" borderId="15" xfId="0" applyNumberFormat="1" applyFont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2" fillId="2" borderId="17" xfId="0" applyFont="1" applyFill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/>
    </xf>
    <xf numFmtId="0" fontId="2" fillId="5" borderId="12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vertical="center" wrapText="1"/>
    </xf>
    <xf numFmtId="0" fontId="3" fillId="4" borderId="4" xfId="0" applyFont="1" applyFill="1" applyBorder="1" applyAlignment="1">
      <alignment vertical="center" wrapText="1"/>
    </xf>
    <xf numFmtId="0" fontId="2" fillId="2" borderId="18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wrapText="1"/>
    </xf>
    <xf numFmtId="0" fontId="0" fillId="0" borderId="3" xfId="0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 wrapText="1"/>
    </xf>
    <xf numFmtId="0" fontId="6" fillId="5" borderId="10" xfId="0" applyFont="1" applyFill="1" applyBorder="1" applyAlignment="1">
      <alignment horizontal="center" vertical="center" wrapText="1"/>
    </xf>
    <xf numFmtId="0" fontId="6" fillId="5" borderId="11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49" fontId="7" fillId="0" borderId="3" xfId="0" applyNumberFormat="1" applyFont="1" applyBorder="1" applyAlignment="1">
      <alignment horizontal="center"/>
    </xf>
    <xf numFmtId="44" fontId="7" fillId="0" borderId="3" xfId="1" applyFont="1" applyBorder="1" applyAlignment="1">
      <alignment horizontal="center"/>
    </xf>
    <xf numFmtId="10" fontId="7" fillId="0" borderId="3" xfId="0" applyNumberFormat="1" applyFont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10" fontId="7" fillId="0" borderId="3" xfId="1" applyNumberFormat="1" applyFont="1" applyBorder="1" applyAlignment="1">
      <alignment horizontal="center"/>
    </xf>
    <xf numFmtId="0" fontId="7" fillId="0" borderId="3" xfId="0" applyFont="1" applyBorder="1"/>
    <xf numFmtId="0" fontId="2" fillId="2" borderId="20" xfId="0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49" fontId="7" fillId="0" borderId="3" xfId="0" applyNumberFormat="1" applyFont="1" applyBorder="1" applyAlignment="1">
      <alignment horizontal="left" wrapText="1"/>
    </xf>
    <xf numFmtId="0" fontId="7" fillId="0" borderId="3" xfId="0" applyFont="1" applyBorder="1" applyAlignment="1">
      <alignment wrapText="1"/>
    </xf>
  </cellXfs>
  <cellStyles count="2">
    <cellStyle name="Normale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28</xdr:row>
      <xdr:rowOff>38100</xdr:rowOff>
    </xdr:from>
    <xdr:to>
      <xdr:col>16</xdr:col>
      <xdr:colOff>26564</xdr:colOff>
      <xdr:row>39</xdr:row>
      <xdr:rowOff>94981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CE1B6721-C5C3-4A1D-B3DC-994E4640F4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0134600"/>
          <a:ext cx="16085714" cy="21523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57"/>
  <sheetViews>
    <sheetView tabSelected="1" topLeftCell="A25" workbookViewId="0">
      <selection activeCell="D51" sqref="D51:D56"/>
    </sheetView>
  </sheetViews>
  <sheetFormatPr defaultRowHeight="15" x14ac:dyDescent="0.25"/>
  <cols>
    <col min="1" max="1" width="8.28515625" customWidth="1"/>
    <col min="2" max="2" width="11.28515625" bestFit="1" customWidth="1"/>
    <col min="4" max="4" width="24.42578125" customWidth="1"/>
    <col min="5" max="5" width="17.42578125" customWidth="1"/>
    <col min="6" max="6" width="17" customWidth="1"/>
    <col min="7" max="7" width="24.28515625" customWidth="1"/>
    <col min="10" max="10" width="19" customWidth="1"/>
    <col min="11" max="11" width="15.140625" customWidth="1"/>
    <col min="12" max="12" width="17.7109375" customWidth="1"/>
    <col min="13" max="13" width="12.85546875" bestFit="1" customWidth="1"/>
    <col min="14" max="14" width="15" customWidth="1"/>
    <col min="15" max="15" width="12.7109375" bestFit="1" customWidth="1"/>
    <col min="16" max="16" width="18.28515625" customWidth="1"/>
    <col min="17" max="17" width="13" customWidth="1"/>
    <col min="18" max="18" width="15.7109375" customWidth="1"/>
  </cols>
  <sheetData>
    <row r="3" spans="1:18" s="36" customFormat="1" ht="63.75" customHeight="1" x14ac:dyDescent="0.2">
      <c r="A3" s="26" t="s">
        <v>23</v>
      </c>
      <c r="B3" s="26" t="s">
        <v>24</v>
      </c>
      <c r="C3" s="26" t="s">
        <v>25</v>
      </c>
      <c r="D3" s="26" t="s">
        <v>26</v>
      </c>
      <c r="E3" s="27" t="s">
        <v>27</v>
      </c>
      <c r="F3" s="27" t="s">
        <v>28</v>
      </c>
      <c r="G3" s="28" t="s">
        <v>29</v>
      </c>
      <c r="H3" s="29" t="s">
        <v>30</v>
      </c>
      <c r="I3" s="30" t="s">
        <v>31</v>
      </c>
      <c r="J3" s="30" t="s">
        <v>32</v>
      </c>
      <c r="K3" s="29" t="s">
        <v>33</v>
      </c>
      <c r="L3" s="31" t="s">
        <v>34</v>
      </c>
      <c r="M3" s="32" t="s">
        <v>35</v>
      </c>
      <c r="N3" s="31" t="s">
        <v>36</v>
      </c>
      <c r="O3" s="33" t="s">
        <v>37</v>
      </c>
      <c r="P3" s="34" t="s">
        <v>38</v>
      </c>
      <c r="Q3" s="33" t="s">
        <v>39</v>
      </c>
      <c r="R3" s="35" t="s">
        <v>40</v>
      </c>
    </row>
    <row r="4" spans="1:18" s="41" customFormat="1" ht="15" customHeight="1" x14ac:dyDescent="0.25">
      <c r="A4" s="61" t="s">
        <v>47</v>
      </c>
      <c r="B4" s="45"/>
      <c r="C4" s="45"/>
      <c r="D4" s="62"/>
      <c r="E4" s="49" t="s">
        <v>41</v>
      </c>
      <c r="F4" s="50"/>
      <c r="G4" s="50"/>
      <c r="H4" s="51"/>
      <c r="I4" s="51"/>
      <c r="J4" s="51"/>
      <c r="K4" s="51"/>
      <c r="L4" s="52"/>
      <c r="M4" s="51"/>
      <c r="N4" s="51"/>
      <c r="O4" s="53"/>
      <c r="P4" s="54"/>
      <c r="Q4" s="53"/>
      <c r="R4" s="49"/>
    </row>
    <row r="5" spans="1:18" ht="45" x14ac:dyDescent="0.25">
      <c r="A5" s="55" t="s">
        <v>0</v>
      </c>
      <c r="B5" s="63">
        <v>6377679334</v>
      </c>
      <c r="C5" s="3">
        <v>1</v>
      </c>
      <c r="D5" s="55" t="s">
        <v>1</v>
      </c>
      <c r="E5" s="5" t="s">
        <v>2</v>
      </c>
      <c r="F5" s="5" t="s">
        <v>3</v>
      </c>
      <c r="G5" s="6" t="s">
        <v>4</v>
      </c>
      <c r="H5" s="7"/>
      <c r="I5" s="8">
        <v>70</v>
      </c>
      <c r="J5" s="46" t="s">
        <v>43</v>
      </c>
      <c r="K5" s="9">
        <v>71421232</v>
      </c>
      <c r="L5" s="56">
        <v>5775</v>
      </c>
      <c r="M5" s="57">
        <v>0.76</v>
      </c>
      <c r="N5" s="11">
        <f t="shared" ref="N5:N8" si="0">L5-(L5*M5)</f>
        <v>1386</v>
      </c>
      <c r="O5" s="14">
        <f>SUM(I5*N5+I6*N6+I7*N7+I8*N8+I9*N9+I10*N10)</f>
        <v>148190</v>
      </c>
      <c r="P5" s="44">
        <f>2706*I5</f>
        <v>189420</v>
      </c>
      <c r="Q5" s="14">
        <f>O5*5</f>
        <v>740950</v>
      </c>
      <c r="R5" s="14">
        <f>P5*5</f>
        <v>947100</v>
      </c>
    </row>
    <row r="6" spans="1:18" ht="38.25" x14ac:dyDescent="0.25">
      <c r="A6" s="55"/>
      <c r="B6" s="63"/>
      <c r="C6" s="3">
        <v>2</v>
      </c>
      <c r="D6" s="55"/>
      <c r="E6" s="5" t="s">
        <v>7</v>
      </c>
      <c r="F6" s="5" t="s">
        <v>8</v>
      </c>
      <c r="G6" s="6" t="s">
        <v>9</v>
      </c>
      <c r="H6" s="7"/>
      <c r="I6" s="8">
        <v>70</v>
      </c>
      <c r="J6" s="46" t="s">
        <v>44</v>
      </c>
      <c r="K6" s="9">
        <v>71420160</v>
      </c>
      <c r="L6" s="56">
        <v>2200</v>
      </c>
      <c r="M6" s="57">
        <v>0.77</v>
      </c>
      <c r="N6" s="11">
        <f t="shared" si="0"/>
        <v>506</v>
      </c>
      <c r="O6" s="14"/>
      <c r="P6" s="44"/>
      <c r="Q6" s="14"/>
      <c r="R6" s="14"/>
    </row>
    <row r="7" spans="1:18" ht="25.5" x14ac:dyDescent="0.25">
      <c r="A7" s="55"/>
      <c r="B7" s="63"/>
      <c r="C7" s="3">
        <v>3</v>
      </c>
      <c r="D7" s="55"/>
      <c r="E7" s="5" t="s">
        <v>12</v>
      </c>
      <c r="F7" s="5" t="s">
        <v>13</v>
      </c>
      <c r="G7" s="19" t="s">
        <v>14</v>
      </c>
      <c r="H7" s="7"/>
      <c r="I7" s="8">
        <v>70</v>
      </c>
      <c r="J7" s="48" t="s">
        <v>45</v>
      </c>
      <c r="K7" s="8">
        <v>71453101</v>
      </c>
      <c r="L7" s="58">
        <v>900</v>
      </c>
      <c r="M7" s="59">
        <v>0.75</v>
      </c>
      <c r="N7" s="11">
        <f t="shared" si="0"/>
        <v>225</v>
      </c>
      <c r="O7" s="14"/>
      <c r="P7" s="44"/>
      <c r="Q7" s="14"/>
      <c r="R7" s="14"/>
    </row>
    <row r="8" spans="1:18" ht="25.5" x14ac:dyDescent="0.25">
      <c r="A8" s="55"/>
      <c r="B8" s="63"/>
      <c r="C8" s="3">
        <v>4</v>
      </c>
      <c r="D8" s="55"/>
      <c r="E8" s="5" t="s">
        <v>17</v>
      </c>
      <c r="F8" s="5" t="s">
        <v>18</v>
      </c>
      <c r="G8" s="19" t="s">
        <v>14</v>
      </c>
      <c r="H8" s="7"/>
      <c r="I8" s="8">
        <v>70</v>
      </c>
      <c r="J8" s="48" t="s">
        <v>46</v>
      </c>
      <c r="K8" s="8">
        <v>71420580</v>
      </c>
      <c r="L8" s="58">
        <v>500</v>
      </c>
      <c r="M8" s="59">
        <v>1</v>
      </c>
      <c r="N8" s="11">
        <f t="shared" si="0"/>
        <v>0</v>
      </c>
      <c r="O8" s="14"/>
      <c r="P8" s="44"/>
      <c r="Q8" s="14"/>
      <c r="R8" s="14"/>
    </row>
    <row r="9" spans="1:18" ht="25.5" x14ac:dyDescent="0.25">
      <c r="A9" s="55"/>
      <c r="B9" s="63"/>
      <c r="C9" s="3">
        <v>5</v>
      </c>
      <c r="D9" s="55"/>
      <c r="E9" s="5" t="s">
        <v>21</v>
      </c>
      <c r="F9" s="5" t="s">
        <v>22</v>
      </c>
      <c r="G9" s="20"/>
      <c r="H9" s="21">
        <v>0</v>
      </c>
      <c r="I9" s="22">
        <f>ROUND(70*H9,0)</f>
        <v>0</v>
      </c>
      <c r="J9" s="9"/>
      <c r="K9" s="9"/>
      <c r="L9" s="56"/>
      <c r="M9" s="60"/>
      <c r="N9" s="11">
        <f>L9-(L9*M9)</f>
        <v>0</v>
      </c>
      <c r="O9" s="14"/>
      <c r="P9" s="44"/>
      <c r="Q9" s="14"/>
      <c r="R9" s="14"/>
    </row>
    <row r="10" spans="1:18" ht="25.5" x14ac:dyDescent="0.25">
      <c r="A10" s="55"/>
      <c r="B10" s="63"/>
      <c r="C10" s="3">
        <v>6</v>
      </c>
      <c r="D10" s="55"/>
      <c r="E10" s="5" t="s">
        <v>21</v>
      </c>
      <c r="F10" s="5" t="s">
        <v>22</v>
      </c>
      <c r="G10" s="20"/>
      <c r="H10" s="21">
        <v>0</v>
      </c>
      <c r="I10" s="22">
        <f>ROUND(70*H10,0)</f>
        <v>0</v>
      </c>
      <c r="J10" s="9"/>
      <c r="K10" s="9"/>
      <c r="L10" s="56"/>
      <c r="M10" s="60"/>
      <c r="N10" s="11">
        <f>L10-(L10*M10)</f>
        <v>0</v>
      </c>
      <c r="O10" s="14"/>
      <c r="P10" s="44"/>
      <c r="Q10" s="14"/>
      <c r="R10" s="14"/>
    </row>
    <row r="11" spans="1:18" x14ac:dyDescent="0.25">
      <c r="A11" s="37"/>
      <c r="B11" s="37"/>
      <c r="C11" s="37"/>
      <c r="D11" s="37" t="s">
        <v>41</v>
      </c>
      <c r="E11" s="38" t="s">
        <v>41</v>
      </c>
      <c r="F11" s="39"/>
      <c r="G11" s="39"/>
      <c r="H11" s="40"/>
      <c r="I11" s="40"/>
      <c r="J11" s="40"/>
      <c r="K11" s="40"/>
      <c r="L11" s="40"/>
      <c r="M11" s="40"/>
      <c r="N11" s="40"/>
      <c r="O11" s="42"/>
      <c r="P11" s="64"/>
      <c r="Q11" s="42"/>
      <c r="R11" s="43"/>
    </row>
    <row r="12" spans="1:18" s="41" customFormat="1" ht="15" customHeight="1" x14ac:dyDescent="0.25">
      <c r="A12" s="45" t="s">
        <v>42</v>
      </c>
      <c r="B12" s="45"/>
      <c r="C12" s="45"/>
      <c r="D12" s="45"/>
      <c r="E12" s="38" t="s">
        <v>41</v>
      </c>
      <c r="F12" s="39"/>
      <c r="G12" s="39"/>
      <c r="H12" s="40"/>
      <c r="I12" s="40"/>
      <c r="J12" s="40"/>
      <c r="K12" s="40"/>
      <c r="L12" s="40"/>
      <c r="M12" s="40"/>
      <c r="N12" s="40"/>
      <c r="O12" s="42"/>
      <c r="P12" s="42"/>
      <c r="Q12" s="43"/>
      <c r="R12" s="43"/>
    </row>
    <row r="13" spans="1:18" ht="45" x14ac:dyDescent="0.25">
      <c r="A13" s="1" t="s">
        <v>0</v>
      </c>
      <c r="B13" s="2"/>
      <c r="C13" s="3">
        <v>1</v>
      </c>
      <c r="D13" s="1" t="s">
        <v>1</v>
      </c>
      <c r="E13" s="4" t="s">
        <v>2</v>
      </c>
      <c r="F13" s="5" t="s">
        <v>3</v>
      </c>
      <c r="G13" s="6" t="s">
        <v>4</v>
      </c>
      <c r="H13" s="7"/>
      <c r="I13" s="8">
        <v>70</v>
      </c>
      <c r="J13" s="46" t="s">
        <v>5</v>
      </c>
      <c r="K13" s="9" t="s">
        <v>6</v>
      </c>
      <c r="L13" s="8">
        <v>2100</v>
      </c>
      <c r="M13" s="10">
        <v>0.6</v>
      </c>
      <c r="N13" s="11">
        <f t="shared" ref="N13:N16" si="1">L13-(L13*M13)</f>
        <v>840</v>
      </c>
      <c r="O13" s="14">
        <f>SUM(I13*N13+I14*N14+I15*N15+I16*N16+I17*N17+I18*N18)</f>
        <v>131600</v>
      </c>
      <c r="P13" s="44">
        <f>2706*I13</f>
        <v>189420</v>
      </c>
      <c r="Q13" s="14">
        <f>O13*5</f>
        <v>658000</v>
      </c>
      <c r="R13" s="14">
        <f>P13*5</f>
        <v>947100</v>
      </c>
    </row>
    <row r="14" spans="1:18" ht="45" x14ac:dyDescent="0.25">
      <c r="A14" s="15"/>
      <c r="B14" s="16"/>
      <c r="C14" s="3">
        <v>2</v>
      </c>
      <c r="D14" s="15"/>
      <c r="E14" s="4" t="s">
        <v>7</v>
      </c>
      <c r="F14" s="4" t="s">
        <v>8</v>
      </c>
      <c r="G14" s="6" t="s">
        <v>9</v>
      </c>
      <c r="H14" s="7"/>
      <c r="I14" s="8">
        <v>70</v>
      </c>
      <c r="J14" s="47" t="s">
        <v>10</v>
      </c>
      <c r="K14" s="9" t="s">
        <v>11</v>
      </c>
      <c r="L14" s="8">
        <v>1900</v>
      </c>
      <c r="M14" s="10">
        <v>0.6</v>
      </c>
      <c r="N14" s="11">
        <f t="shared" si="1"/>
        <v>760</v>
      </c>
      <c r="O14" s="14"/>
      <c r="P14" s="44"/>
      <c r="Q14" s="14"/>
      <c r="R14" s="14"/>
    </row>
    <row r="15" spans="1:18" ht="75" x14ac:dyDescent="0.25">
      <c r="A15" s="15"/>
      <c r="B15" s="16"/>
      <c r="C15" s="3">
        <v>3</v>
      </c>
      <c r="D15" s="15"/>
      <c r="E15" s="4" t="s">
        <v>12</v>
      </c>
      <c r="F15" s="4" t="s">
        <v>13</v>
      </c>
      <c r="G15" s="19" t="s">
        <v>14</v>
      </c>
      <c r="H15" s="7"/>
      <c r="I15" s="8">
        <v>70</v>
      </c>
      <c r="J15" s="46" t="s">
        <v>15</v>
      </c>
      <c r="K15" s="9" t="s">
        <v>16</v>
      </c>
      <c r="L15" s="8">
        <v>700</v>
      </c>
      <c r="M15" s="10">
        <v>0.6</v>
      </c>
      <c r="N15" s="11">
        <f t="shared" si="1"/>
        <v>280</v>
      </c>
      <c r="O15" s="14"/>
      <c r="P15" s="44"/>
      <c r="Q15" s="14"/>
      <c r="R15" s="14"/>
    </row>
    <row r="16" spans="1:18" ht="38.25" x14ac:dyDescent="0.25">
      <c r="A16" s="15"/>
      <c r="B16" s="16"/>
      <c r="C16" s="3">
        <v>4</v>
      </c>
      <c r="D16" s="15"/>
      <c r="E16" s="4" t="s">
        <v>17</v>
      </c>
      <c r="F16" s="4" t="s">
        <v>18</v>
      </c>
      <c r="G16" s="19" t="s">
        <v>14</v>
      </c>
      <c r="H16" s="7"/>
      <c r="I16" s="8">
        <v>70</v>
      </c>
      <c r="J16" s="48" t="s">
        <v>19</v>
      </c>
      <c r="K16" s="8" t="s">
        <v>20</v>
      </c>
      <c r="L16" s="8">
        <v>100</v>
      </c>
      <c r="M16" s="10">
        <v>1</v>
      </c>
      <c r="N16" s="11">
        <f t="shared" si="1"/>
        <v>0</v>
      </c>
      <c r="O16" s="14"/>
      <c r="P16" s="44"/>
      <c r="Q16" s="14"/>
      <c r="R16" s="14"/>
    </row>
    <row r="17" spans="1:18" ht="25.5" x14ac:dyDescent="0.25">
      <c r="A17" s="15"/>
      <c r="B17" s="16"/>
      <c r="C17" s="3">
        <v>5</v>
      </c>
      <c r="D17" s="15"/>
      <c r="E17" s="5" t="s">
        <v>21</v>
      </c>
      <c r="F17" s="5" t="s">
        <v>22</v>
      </c>
      <c r="G17" s="20"/>
      <c r="H17" s="21">
        <v>0</v>
      </c>
      <c r="I17" s="22">
        <f>ROUND(70*H17,0)</f>
        <v>0</v>
      </c>
      <c r="J17" s="9"/>
      <c r="K17" s="9"/>
      <c r="L17" s="9"/>
      <c r="M17" s="9"/>
      <c r="N17" s="11">
        <f>L17-(L17*M17)</f>
        <v>0</v>
      </c>
      <c r="O17" s="14"/>
      <c r="P17" s="44"/>
      <c r="Q17" s="14"/>
      <c r="R17" s="14"/>
    </row>
    <row r="18" spans="1:18" ht="25.5" x14ac:dyDescent="0.25">
      <c r="A18" s="23"/>
      <c r="B18" s="24"/>
      <c r="C18" s="3">
        <v>6</v>
      </c>
      <c r="D18" s="23"/>
      <c r="E18" s="5" t="s">
        <v>21</v>
      </c>
      <c r="F18" s="5" t="s">
        <v>22</v>
      </c>
      <c r="G18" s="20"/>
      <c r="H18" s="21">
        <v>0</v>
      </c>
      <c r="I18" s="22">
        <f>ROUND(70*H18,0)</f>
        <v>0</v>
      </c>
      <c r="J18" s="9"/>
      <c r="K18" s="9"/>
      <c r="L18" s="9"/>
      <c r="M18" s="9"/>
      <c r="N18" s="11">
        <f>L18-(L18*M18)</f>
        <v>0</v>
      </c>
      <c r="O18" s="14"/>
      <c r="P18" s="44"/>
      <c r="Q18" s="14"/>
      <c r="R18" s="14"/>
    </row>
    <row r="19" spans="1:18" x14ac:dyDescent="0.25">
      <c r="A19" s="37"/>
      <c r="B19" s="37"/>
      <c r="C19" s="37"/>
      <c r="D19" s="37" t="s">
        <v>41</v>
      </c>
      <c r="E19" s="38" t="s">
        <v>41</v>
      </c>
      <c r="F19" s="39"/>
      <c r="G19" s="39"/>
      <c r="H19" s="40"/>
      <c r="I19" s="40"/>
      <c r="J19" s="40"/>
      <c r="K19" s="40"/>
      <c r="L19" s="40"/>
      <c r="M19" s="40"/>
      <c r="N19" s="40"/>
      <c r="O19" s="42"/>
      <c r="P19" s="64"/>
      <c r="Q19" s="42"/>
      <c r="R19" s="43"/>
    </row>
    <row r="20" spans="1:18" s="41" customFormat="1" ht="15" customHeight="1" x14ac:dyDescent="0.25">
      <c r="A20" s="74" t="s">
        <v>56</v>
      </c>
      <c r="B20" s="45"/>
      <c r="C20" s="45"/>
      <c r="D20" s="45"/>
      <c r="E20" s="38" t="s">
        <v>41</v>
      </c>
      <c r="F20" s="39"/>
      <c r="G20" s="39"/>
      <c r="H20" s="40"/>
      <c r="I20" s="40"/>
      <c r="J20" s="40"/>
      <c r="K20" s="40"/>
      <c r="L20" s="40"/>
      <c r="M20" s="40"/>
      <c r="N20" s="40"/>
      <c r="O20" s="42"/>
      <c r="P20" s="64"/>
      <c r="Q20" s="42"/>
      <c r="R20" s="65"/>
    </row>
    <row r="21" spans="1:18" ht="51" x14ac:dyDescent="0.25">
      <c r="A21" s="66" t="s">
        <v>0</v>
      </c>
      <c r="B21" s="67">
        <v>6377679334</v>
      </c>
      <c r="C21" s="3">
        <v>1</v>
      </c>
      <c r="D21" s="1" t="s">
        <v>1</v>
      </c>
      <c r="E21" s="4" t="s">
        <v>2</v>
      </c>
      <c r="F21" s="5" t="s">
        <v>3</v>
      </c>
      <c r="G21" s="6" t="s">
        <v>4</v>
      </c>
      <c r="H21" s="7"/>
      <c r="I21" s="8">
        <v>70</v>
      </c>
      <c r="J21" s="68" t="s">
        <v>48</v>
      </c>
      <c r="K21" s="8" t="s">
        <v>49</v>
      </c>
      <c r="L21" s="11">
        <v>1400</v>
      </c>
      <c r="M21" s="10">
        <v>0.3</v>
      </c>
      <c r="N21" s="11">
        <f t="shared" ref="N21:N24" si="2">L21-(L21*M21)</f>
        <v>980</v>
      </c>
      <c r="O21" s="12">
        <f>SUM(I21*N21+I22*N22+I23*N23+I24*N24+I25*N25+I26*N26)</f>
        <v>170765</v>
      </c>
      <c r="P21" s="13">
        <f>2706*I21</f>
        <v>189420</v>
      </c>
      <c r="Q21" s="12">
        <f>O21*5</f>
        <v>853825</v>
      </c>
      <c r="R21" s="69">
        <f>P21*5</f>
        <v>947100</v>
      </c>
    </row>
    <row r="22" spans="1:18" ht="51" x14ac:dyDescent="0.25">
      <c r="A22" s="70"/>
      <c r="B22" s="71"/>
      <c r="C22" s="3">
        <v>2</v>
      </c>
      <c r="D22" s="15"/>
      <c r="E22" s="4" t="s">
        <v>7</v>
      </c>
      <c r="F22" s="4" t="s">
        <v>8</v>
      </c>
      <c r="G22" s="6" t="s">
        <v>9</v>
      </c>
      <c r="H22" s="7"/>
      <c r="I22" s="8">
        <v>70</v>
      </c>
      <c r="J22" s="68" t="s">
        <v>50</v>
      </c>
      <c r="K22" s="8" t="s">
        <v>51</v>
      </c>
      <c r="L22" s="11">
        <v>1540</v>
      </c>
      <c r="M22" s="10">
        <v>0.3</v>
      </c>
      <c r="N22" s="11">
        <f t="shared" si="2"/>
        <v>1078</v>
      </c>
      <c r="O22" s="17"/>
      <c r="P22" s="18"/>
      <c r="Q22" s="17"/>
      <c r="R22" s="69"/>
    </row>
    <row r="23" spans="1:18" ht="25.5" x14ac:dyDescent="0.25">
      <c r="A23" s="70"/>
      <c r="B23" s="71"/>
      <c r="C23" s="3">
        <v>3</v>
      </c>
      <c r="D23" s="15"/>
      <c r="E23" s="4" t="s">
        <v>12</v>
      </c>
      <c r="F23" s="4" t="s">
        <v>13</v>
      </c>
      <c r="G23" s="19" t="s">
        <v>14</v>
      </c>
      <c r="H23" s="7"/>
      <c r="I23" s="8">
        <v>70</v>
      </c>
      <c r="J23" s="68" t="s">
        <v>52</v>
      </c>
      <c r="K23" s="8" t="s">
        <v>53</v>
      </c>
      <c r="L23" s="11">
        <v>345</v>
      </c>
      <c r="M23" s="10">
        <v>0.3</v>
      </c>
      <c r="N23" s="11">
        <f t="shared" si="2"/>
        <v>241.5</v>
      </c>
      <c r="O23" s="17"/>
      <c r="P23" s="18"/>
      <c r="Q23" s="17"/>
      <c r="R23" s="69"/>
    </row>
    <row r="24" spans="1:18" ht="25.5" x14ac:dyDescent="0.25">
      <c r="A24" s="70"/>
      <c r="B24" s="71"/>
      <c r="C24" s="3">
        <v>4</v>
      </c>
      <c r="D24" s="15"/>
      <c r="E24" s="4" t="s">
        <v>17</v>
      </c>
      <c r="F24" s="4" t="s">
        <v>18</v>
      </c>
      <c r="G24" s="19" t="s">
        <v>14</v>
      </c>
      <c r="H24" s="7"/>
      <c r="I24" s="8">
        <v>70</v>
      </c>
      <c r="J24" s="68" t="s">
        <v>54</v>
      </c>
      <c r="K24" s="8" t="s">
        <v>55</v>
      </c>
      <c r="L24" s="11">
        <v>200</v>
      </c>
      <c r="M24" s="10">
        <v>0.3</v>
      </c>
      <c r="N24" s="11">
        <f t="shared" si="2"/>
        <v>140</v>
      </c>
      <c r="O24" s="17"/>
      <c r="P24" s="18"/>
      <c r="Q24" s="17"/>
      <c r="R24" s="69"/>
    </row>
    <row r="25" spans="1:18" ht="25.5" x14ac:dyDescent="0.25">
      <c r="A25" s="70"/>
      <c r="B25" s="71"/>
      <c r="C25" s="3">
        <v>5</v>
      </c>
      <c r="D25" s="15"/>
      <c r="E25" s="5" t="s">
        <v>21</v>
      </c>
      <c r="F25" s="5" t="s">
        <v>22</v>
      </c>
      <c r="G25" s="20"/>
      <c r="H25" s="21">
        <v>0</v>
      </c>
      <c r="I25" s="22">
        <f>ROUND(70*H25,0)</f>
        <v>0</v>
      </c>
      <c r="J25" s="9"/>
      <c r="K25" s="9"/>
      <c r="L25" s="9"/>
      <c r="M25" s="9"/>
      <c r="N25" s="11">
        <f>L25-(L25*M25)</f>
        <v>0</v>
      </c>
      <c r="O25" s="17"/>
      <c r="P25" s="18"/>
      <c r="Q25" s="17"/>
      <c r="R25" s="69"/>
    </row>
    <row r="26" spans="1:18" ht="25.5" x14ac:dyDescent="0.25">
      <c r="A26" s="72"/>
      <c r="B26" s="73"/>
      <c r="C26" s="3">
        <v>6</v>
      </c>
      <c r="D26" s="23"/>
      <c r="E26" s="5" t="s">
        <v>21</v>
      </c>
      <c r="F26" s="5" t="s">
        <v>22</v>
      </c>
      <c r="G26" s="20"/>
      <c r="H26" s="21">
        <v>0</v>
      </c>
      <c r="I26" s="22">
        <f>ROUND(70*H26,0)</f>
        <v>0</v>
      </c>
      <c r="J26" s="9"/>
      <c r="K26" s="9"/>
      <c r="L26" s="9"/>
      <c r="M26" s="9"/>
      <c r="N26" s="11">
        <f>L26-(L26*M26)</f>
        <v>0</v>
      </c>
      <c r="O26" s="17"/>
      <c r="P26" s="25"/>
      <c r="Q26" s="17"/>
      <c r="R26" s="69"/>
    </row>
    <row r="27" spans="1:18" x14ac:dyDescent="0.25">
      <c r="A27" s="37"/>
      <c r="B27" s="37"/>
      <c r="C27" s="37"/>
      <c r="D27" s="37" t="s">
        <v>41</v>
      </c>
      <c r="E27" s="38" t="s">
        <v>41</v>
      </c>
      <c r="F27" s="39"/>
      <c r="G27" s="39"/>
      <c r="H27" s="40"/>
      <c r="I27" s="40"/>
      <c r="J27" s="40"/>
      <c r="K27" s="40"/>
      <c r="L27" s="40"/>
      <c r="M27" s="40"/>
      <c r="N27" s="40"/>
      <c r="O27" s="42"/>
      <c r="P27" s="64"/>
      <c r="Q27" s="42"/>
      <c r="R27" s="43"/>
    </row>
    <row r="28" spans="1:18" s="41" customFormat="1" ht="15" customHeight="1" x14ac:dyDescent="0.25">
      <c r="A28" s="74" t="s">
        <v>57</v>
      </c>
      <c r="B28" s="45"/>
      <c r="C28" s="45"/>
      <c r="D28" s="45"/>
      <c r="E28" s="38" t="s">
        <v>41</v>
      </c>
      <c r="F28" s="39"/>
      <c r="G28" s="39"/>
      <c r="H28" s="40"/>
      <c r="I28" s="40"/>
      <c r="J28" s="40"/>
      <c r="K28" s="40"/>
      <c r="L28" s="40"/>
      <c r="M28" s="40"/>
      <c r="N28" s="40"/>
      <c r="O28" s="42"/>
      <c r="P28" s="64"/>
      <c r="Q28" s="42"/>
      <c r="R28" s="65"/>
    </row>
    <row r="41" spans="1:18" x14ac:dyDescent="0.25">
      <c r="A41" s="37"/>
      <c r="B41" s="37"/>
      <c r="C41" s="37"/>
      <c r="D41" s="37" t="s">
        <v>41</v>
      </c>
      <c r="E41" s="38" t="s">
        <v>41</v>
      </c>
      <c r="F41" s="39"/>
      <c r="G41" s="39"/>
      <c r="H41" s="40"/>
      <c r="I41" s="40"/>
      <c r="J41" s="40"/>
      <c r="K41" s="40"/>
      <c r="L41" s="40"/>
      <c r="M41" s="40"/>
      <c r="N41" s="40"/>
      <c r="O41" s="42"/>
      <c r="P41" s="64"/>
      <c r="Q41" s="42"/>
      <c r="R41" s="43"/>
    </row>
    <row r="42" spans="1:18" x14ac:dyDescent="0.25">
      <c r="A42" s="86" t="s">
        <v>68</v>
      </c>
      <c r="B42" s="85"/>
      <c r="C42" s="85"/>
      <c r="D42" s="85"/>
      <c r="E42" s="38" t="s">
        <v>41</v>
      </c>
      <c r="F42" s="75"/>
      <c r="G42" s="76"/>
      <c r="H42" s="40"/>
      <c r="I42" s="40"/>
      <c r="J42" s="40"/>
      <c r="K42" s="40"/>
      <c r="L42" s="40"/>
      <c r="M42" s="40"/>
      <c r="N42" s="40"/>
      <c r="O42" s="42"/>
      <c r="P42" s="64"/>
      <c r="Q42" s="42"/>
      <c r="R42" s="49"/>
    </row>
    <row r="43" spans="1:18" ht="39" x14ac:dyDescent="0.25">
      <c r="A43" s="1" t="s">
        <v>0</v>
      </c>
      <c r="B43" s="77">
        <v>6377679334</v>
      </c>
      <c r="C43" s="3">
        <v>1</v>
      </c>
      <c r="D43" s="78" t="s">
        <v>1</v>
      </c>
      <c r="E43" s="4" t="s">
        <v>2</v>
      </c>
      <c r="F43" s="5" t="s">
        <v>3</v>
      </c>
      <c r="G43" s="6" t="s">
        <v>4</v>
      </c>
      <c r="H43" s="7"/>
      <c r="I43" s="8">
        <v>70</v>
      </c>
      <c r="J43" s="79" t="s">
        <v>58</v>
      </c>
      <c r="K43" s="80" t="s">
        <v>59</v>
      </c>
      <c r="L43" s="11">
        <v>2214.5</v>
      </c>
      <c r="M43" s="10">
        <v>0.5</v>
      </c>
      <c r="N43" s="11">
        <f t="shared" ref="N43:N46" si="3">L43-(L43*M43)</f>
        <v>1107.25</v>
      </c>
      <c r="O43" s="12">
        <f>SUM(I43*N43+I44*N44+I45*N45+I46*N46+I47*N47+I48*N48)</f>
        <v>171661</v>
      </c>
      <c r="P43" s="13">
        <f>2706*I43</f>
        <v>189420</v>
      </c>
      <c r="Q43" s="12">
        <f>O43*5</f>
        <v>858305</v>
      </c>
      <c r="R43" s="14">
        <f>P43*5</f>
        <v>947100</v>
      </c>
    </row>
    <row r="44" spans="1:18" ht="39" x14ac:dyDescent="0.25">
      <c r="A44" s="15"/>
      <c r="B44" s="81"/>
      <c r="C44" s="3">
        <v>2</v>
      </c>
      <c r="D44" s="82"/>
      <c r="E44" s="4" t="s">
        <v>7</v>
      </c>
      <c r="F44" s="4" t="s">
        <v>8</v>
      </c>
      <c r="G44" s="6" t="s">
        <v>9</v>
      </c>
      <c r="H44" s="7"/>
      <c r="I44" s="8">
        <v>70</v>
      </c>
      <c r="J44" s="79" t="s">
        <v>60</v>
      </c>
      <c r="K44" s="80" t="s">
        <v>61</v>
      </c>
      <c r="L44" s="11">
        <v>1699.5</v>
      </c>
      <c r="M44" s="10">
        <v>0.5</v>
      </c>
      <c r="N44" s="11">
        <f t="shared" si="3"/>
        <v>849.75</v>
      </c>
      <c r="O44" s="17"/>
      <c r="P44" s="18"/>
      <c r="Q44" s="17"/>
      <c r="R44" s="14"/>
    </row>
    <row r="45" spans="1:18" ht="39" x14ac:dyDescent="0.25">
      <c r="A45" s="15"/>
      <c r="B45" s="81"/>
      <c r="C45" s="3">
        <v>3</v>
      </c>
      <c r="D45" s="82"/>
      <c r="E45" s="4" t="s">
        <v>12</v>
      </c>
      <c r="F45" s="4" t="s">
        <v>13</v>
      </c>
      <c r="G45" s="19" t="s">
        <v>14</v>
      </c>
      <c r="H45" s="7"/>
      <c r="I45" s="8">
        <v>70</v>
      </c>
      <c r="J45" s="79" t="s">
        <v>62</v>
      </c>
      <c r="K45" s="80" t="s">
        <v>63</v>
      </c>
      <c r="L45" s="11">
        <v>459.3</v>
      </c>
      <c r="M45" s="10">
        <v>0.5</v>
      </c>
      <c r="N45" s="11">
        <f t="shared" si="3"/>
        <v>229.65</v>
      </c>
      <c r="O45" s="17"/>
      <c r="P45" s="18"/>
      <c r="Q45" s="17"/>
      <c r="R45" s="14"/>
    </row>
    <row r="46" spans="1:18" ht="26.25" x14ac:dyDescent="0.25">
      <c r="A46" s="15"/>
      <c r="B46" s="81"/>
      <c r="C46" s="3">
        <v>4</v>
      </c>
      <c r="D46" s="82"/>
      <c r="E46" s="4" t="s">
        <v>17</v>
      </c>
      <c r="F46" s="4" t="s">
        <v>18</v>
      </c>
      <c r="G46" s="19" t="s">
        <v>14</v>
      </c>
      <c r="H46" s="7"/>
      <c r="I46" s="8">
        <v>70</v>
      </c>
      <c r="J46" s="79" t="s">
        <v>64</v>
      </c>
      <c r="K46" s="80" t="s">
        <v>65</v>
      </c>
      <c r="L46" s="11">
        <v>304.7</v>
      </c>
      <c r="M46" s="10">
        <v>0.5</v>
      </c>
      <c r="N46" s="11">
        <f t="shared" si="3"/>
        <v>152.35</v>
      </c>
      <c r="O46" s="17"/>
      <c r="P46" s="18"/>
      <c r="Q46" s="17"/>
      <c r="R46" s="14"/>
    </row>
    <row r="47" spans="1:18" ht="39" x14ac:dyDescent="0.25">
      <c r="A47" s="15"/>
      <c r="B47" s="81"/>
      <c r="C47" s="3">
        <v>5</v>
      </c>
      <c r="D47" s="82"/>
      <c r="E47" s="5" t="s">
        <v>21</v>
      </c>
      <c r="F47" s="5" t="s">
        <v>22</v>
      </c>
      <c r="G47" s="20"/>
      <c r="H47" s="21">
        <v>1</v>
      </c>
      <c r="I47" s="22">
        <f>ROUND(70*H47,0)</f>
        <v>70</v>
      </c>
      <c r="J47" s="79" t="s">
        <v>66</v>
      </c>
      <c r="K47" s="80" t="s">
        <v>67</v>
      </c>
      <c r="L47" s="11">
        <v>226.6</v>
      </c>
      <c r="M47" s="10">
        <v>0.5</v>
      </c>
      <c r="N47" s="11">
        <f>L47-(L47*M47)</f>
        <v>113.3</v>
      </c>
      <c r="O47" s="17"/>
      <c r="P47" s="18"/>
      <c r="Q47" s="17"/>
      <c r="R47" s="14"/>
    </row>
    <row r="48" spans="1:18" ht="25.5" x14ac:dyDescent="0.25">
      <c r="A48" s="23"/>
      <c r="B48" s="83"/>
      <c r="C48" s="3">
        <v>6</v>
      </c>
      <c r="D48" s="84"/>
      <c r="E48" s="5" t="s">
        <v>21</v>
      </c>
      <c r="F48" s="5" t="s">
        <v>22</v>
      </c>
      <c r="G48" s="20"/>
      <c r="H48" s="21">
        <v>0</v>
      </c>
      <c r="I48" s="22">
        <f>ROUND(70*H48,0)</f>
        <v>0</v>
      </c>
      <c r="J48" s="9"/>
      <c r="K48" s="9"/>
      <c r="L48" s="9"/>
      <c r="M48" s="9"/>
      <c r="N48" s="11">
        <f>L48-(L48*M48)</f>
        <v>0</v>
      </c>
      <c r="O48" s="17"/>
      <c r="P48" s="25"/>
      <c r="Q48" s="17"/>
      <c r="R48" s="14"/>
    </row>
    <row r="49" spans="1:18" x14ac:dyDescent="0.25">
      <c r="A49" s="37"/>
      <c r="B49" s="37"/>
      <c r="C49" s="37"/>
      <c r="D49" s="37" t="s">
        <v>41</v>
      </c>
      <c r="E49" s="38" t="s">
        <v>41</v>
      </c>
      <c r="F49" s="39"/>
      <c r="G49" s="39"/>
      <c r="H49" s="40"/>
      <c r="I49" s="40"/>
      <c r="J49" s="40"/>
      <c r="K49" s="40"/>
      <c r="L49" s="40"/>
      <c r="M49" s="40"/>
      <c r="N49" s="40"/>
      <c r="O49" s="42"/>
      <c r="P49" s="64"/>
      <c r="Q49" s="42"/>
      <c r="R49" s="43"/>
    </row>
    <row r="50" spans="1:18" x14ac:dyDescent="0.25">
      <c r="A50" s="45" t="s">
        <v>77</v>
      </c>
      <c r="B50" s="45"/>
      <c r="C50" s="45"/>
      <c r="D50" s="45"/>
      <c r="E50" s="38" t="s">
        <v>41</v>
      </c>
      <c r="F50" s="39"/>
      <c r="G50" s="39"/>
      <c r="H50" s="40"/>
      <c r="I50" s="40"/>
      <c r="J50" s="40"/>
      <c r="K50" s="40"/>
      <c r="L50" s="40"/>
      <c r="M50" s="40"/>
      <c r="N50" s="40"/>
      <c r="O50" s="42"/>
      <c r="P50" s="64"/>
      <c r="Q50" s="42"/>
      <c r="R50" s="43"/>
    </row>
    <row r="51" spans="1:18" ht="51.75" x14ac:dyDescent="0.25">
      <c r="A51" s="87" t="s">
        <v>0</v>
      </c>
      <c r="B51" s="88">
        <v>6377679334</v>
      </c>
      <c r="C51" s="3">
        <v>1</v>
      </c>
      <c r="D51" s="1" t="s">
        <v>1</v>
      </c>
      <c r="E51" s="4" t="s">
        <v>2</v>
      </c>
      <c r="F51" s="5" t="s">
        <v>3</v>
      </c>
      <c r="G51" s="6" t="s">
        <v>4</v>
      </c>
      <c r="H51" s="7"/>
      <c r="I51" s="8">
        <v>70</v>
      </c>
      <c r="J51" s="98" t="s">
        <v>69</v>
      </c>
      <c r="K51" s="89" t="s">
        <v>70</v>
      </c>
      <c r="L51" s="90">
        <v>2550</v>
      </c>
      <c r="M51" s="91">
        <v>0.6</v>
      </c>
      <c r="N51" s="11">
        <f t="shared" ref="N51:N54" si="4">L51-(L51*M51)</f>
        <v>1020</v>
      </c>
      <c r="O51" s="12">
        <f>SUM(I51*N51+I52*N52+I53*N53+I54*N54+I55*N55+I56*N56)</f>
        <v>178220</v>
      </c>
      <c r="P51" s="13">
        <f>2706*I51</f>
        <v>189420</v>
      </c>
      <c r="Q51" s="12">
        <f>O51*5</f>
        <v>891100</v>
      </c>
      <c r="R51" s="14">
        <f>P51*5</f>
        <v>947100</v>
      </c>
    </row>
    <row r="52" spans="1:18" ht="51.75" x14ac:dyDescent="0.25">
      <c r="A52" s="92"/>
      <c r="B52" s="93"/>
      <c r="C52" s="3">
        <v>2</v>
      </c>
      <c r="D52" s="15"/>
      <c r="E52" s="4" t="s">
        <v>7</v>
      </c>
      <c r="F52" s="4" t="s">
        <v>8</v>
      </c>
      <c r="G52" s="6" t="s">
        <v>9</v>
      </c>
      <c r="H52" s="7"/>
      <c r="I52" s="8">
        <v>70</v>
      </c>
      <c r="J52" s="98" t="s">
        <v>71</v>
      </c>
      <c r="K52" s="89" t="s">
        <v>72</v>
      </c>
      <c r="L52" s="90">
        <v>1950</v>
      </c>
      <c r="M52" s="94">
        <v>0.6</v>
      </c>
      <c r="N52" s="11">
        <f t="shared" si="4"/>
        <v>780</v>
      </c>
      <c r="O52" s="17"/>
      <c r="P52" s="18"/>
      <c r="Q52" s="17"/>
      <c r="R52" s="14"/>
    </row>
    <row r="53" spans="1:18" ht="26.25" x14ac:dyDescent="0.25">
      <c r="A53" s="92"/>
      <c r="B53" s="93"/>
      <c r="C53" s="3">
        <v>3</v>
      </c>
      <c r="D53" s="15"/>
      <c r="E53" s="4" t="s">
        <v>12</v>
      </c>
      <c r="F53" s="4" t="s">
        <v>13</v>
      </c>
      <c r="G53" s="19" t="s">
        <v>14</v>
      </c>
      <c r="H53" s="7"/>
      <c r="I53" s="8">
        <v>70</v>
      </c>
      <c r="J53" s="98" t="s">
        <v>73</v>
      </c>
      <c r="K53" s="89" t="s">
        <v>74</v>
      </c>
      <c r="L53" s="90">
        <v>1400</v>
      </c>
      <c r="M53" s="94">
        <v>0.6</v>
      </c>
      <c r="N53" s="11">
        <f t="shared" si="4"/>
        <v>560</v>
      </c>
      <c r="O53" s="17"/>
      <c r="P53" s="18"/>
      <c r="Q53" s="17"/>
      <c r="R53" s="14"/>
    </row>
    <row r="54" spans="1:18" x14ac:dyDescent="0.25">
      <c r="A54" s="92"/>
      <c r="B54" s="93"/>
      <c r="C54" s="3">
        <v>4</v>
      </c>
      <c r="D54" s="15"/>
      <c r="E54" s="4" t="s">
        <v>17</v>
      </c>
      <c r="F54" s="4" t="s">
        <v>18</v>
      </c>
      <c r="G54" s="19" t="s">
        <v>14</v>
      </c>
      <c r="H54" s="7"/>
      <c r="I54" s="8">
        <v>70</v>
      </c>
      <c r="J54" s="98" t="s">
        <v>75</v>
      </c>
      <c r="K54" s="89" t="s">
        <v>76</v>
      </c>
      <c r="L54" s="90">
        <v>465</v>
      </c>
      <c r="M54" s="94">
        <v>0.6</v>
      </c>
      <c r="N54" s="11">
        <f t="shared" si="4"/>
        <v>186</v>
      </c>
      <c r="O54" s="17"/>
      <c r="P54" s="18"/>
      <c r="Q54" s="17"/>
      <c r="R54" s="14"/>
    </row>
    <row r="55" spans="1:18" ht="25.5" x14ac:dyDescent="0.25">
      <c r="A55" s="92"/>
      <c r="B55" s="93"/>
      <c r="C55" s="3">
        <v>5</v>
      </c>
      <c r="D55" s="15"/>
      <c r="E55" s="5" t="s">
        <v>21</v>
      </c>
      <c r="F55" s="5" t="s">
        <v>22</v>
      </c>
      <c r="G55" s="20"/>
      <c r="H55" s="21">
        <v>0</v>
      </c>
      <c r="I55" s="22">
        <f>ROUND(70*H55,0)</f>
        <v>0</v>
      </c>
      <c r="J55" s="99"/>
      <c r="K55" s="95"/>
      <c r="L55" s="95"/>
      <c r="M55" s="95"/>
      <c r="N55" s="11">
        <f>L55-(L55*M55)</f>
        <v>0</v>
      </c>
      <c r="O55" s="17"/>
      <c r="P55" s="18"/>
      <c r="Q55" s="17"/>
      <c r="R55" s="14"/>
    </row>
    <row r="56" spans="1:18" ht="25.5" x14ac:dyDescent="0.25">
      <c r="A56" s="96"/>
      <c r="B56" s="97"/>
      <c r="C56" s="3">
        <v>6</v>
      </c>
      <c r="D56" s="23"/>
      <c r="E56" s="5" t="s">
        <v>21</v>
      </c>
      <c r="F56" s="5" t="s">
        <v>22</v>
      </c>
      <c r="G56" s="20"/>
      <c r="H56" s="21">
        <v>0</v>
      </c>
      <c r="I56" s="22">
        <f>ROUND(70*H56,0)</f>
        <v>0</v>
      </c>
      <c r="J56" s="95"/>
      <c r="K56" s="95"/>
      <c r="L56" s="95"/>
      <c r="M56" s="95"/>
      <c r="N56" s="11">
        <f>L56-(L56*M56)</f>
        <v>0</v>
      </c>
      <c r="O56" s="17"/>
      <c r="P56" s="25"/>
      <c r="Q56" s="17"/>
      <c r="R56" s="14"/>
    </row>
    <row r="57" spans="1:18" x14ac:dyDescent="0.25">
      <c r="A57" s="37"/>
      <c r="B57" s="37"/>
      <c r="C57" s="37"/>
      <c r="D57" s="37" t="s">
        <v>41</v>
      </c>
      <c r="E57" s="38" t="s">
        <v>41</v>
      </c>
      <c r="F57" s="39"/>
      <c r="G57" s="39"/>
      <c r="H57" s="40"/>
      <c r="I57" s="40"/>
      <c r="J57" s="40"/>
      <c r="K57" s="40"/>
      <c r="L57" s="40"/>
      <c r="M57" s="40"/>
      <c r="N57" s="40"/>
      <c r="O57" s="42"/>
      <c r="P57" s="64"/>
      <c r="Q57" s="42"/>
      <c r="R57" s="43"/>
    </row>
  </sheetData>
  <mergeCells count="41">
    <mergeCell ref="R43:R48"/>
    <mergeCell ref="A42:D42"/>
    <mergeCell ref="A51:A56"/>
    <mergeCell ref="B51:B56"/>
    <mergeCell ref="D51:D56"/>
    <mergeCell ref="O51:O56"/>
    <mergeCell ref="P51:P56"/>
    <mergeCell ref="Q51:Q56"/>
    <mergeCell ref="R51:R56"/>
    <mergeCell ref="A50:D50"/>
    <mergeCell ref="Q21:Q26"/>
    <mergeCell ref="R21:R26"/>
    <mergeCell ref="A20:D20"/>
    <mergeCell ref="A28:D28"/>
    <mergeCell ref="A43:A48"/>
    <mergeCell ref="B43:B48"/>
    <mergeCell ref="D43:D48"/>
    <mergeCell ref="O43:O48"/>
    <mergeCell ref="P43:P48"/>
    <mergeCell ref="Q43:Q48"/>
    <mergeCell ref="A4:D4"/>
    <mergeCell ref="A21:A26"/>
    <mergeCell ref="B21:B26"/>
    <mergeCell ref="D21:D26"/>
    <mergeCell ref="O21:O26"/>
    <mergeCell ref="P21:P26"/>
    <mergeCell ref="R13:R18"/>
    <mergeCell ref="A12:D12"/>
    <mergeCell ref="A5:A10"/>
    <mergeCell ref="B5:B10"/>
    <mergeCell ref="D5:D10"/>
    <mergeCell ref="O5:O10"/>
    <mergeCell ref="P5:P10"/>
    <mergeCell ref="Q5:Q10"/>
    <mergeCell ref="R5:R10"/>
    <mergeCell ref="A13:A18"/>
    <mergeCell ref="B13:B18"/>
    <mergeCell ref="D13:D18"/>
    <mergeCell ref="O13:O18"/>
    <mergeCell ref="P13:P18"/>
    <mergeCell ref="Q13:Q18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ListForm</Display>
  <Edit>ListForm</Edit>
  <New>ListForm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siapsAmministrazioneTrasparente" ma:contentTypeID="0x01009EA7F58EC9F24C989BA50053C6DFDE2E008759DAD62F381942866EA29923E26B2B" ma:contentTypeVersion="0" ma:contentTypeDescription="My Content Type" ma:contentTypeScope="" ma:versionID="a17f9c8f7eff1ecb6bdfc1ff5fa56264">
  <xsd:schema xmlns:xsd="http://www.w3.org/2001/XMLSchema" xmlns:xs="http://www.w3.org/2001/XMLSchema" xmlns:p="http://schemas.microsoft.com/office/2006/metadata/properties" xmlns:ns2="397B19D0-B431-4FEA-9FA1-A80706919F20" xmlns:ns3="d77a602b-ccae-41da-9e86-a315a40decae" targetNamespace="http://schemas.microsoft.com/office/2006/metadata/properties" ma:root="true" ma:fieldsID="41a02289bf8ea3558596bd4de57f4779" ns2:_="" ns3:_="">
    <xsd:import namespace="397B19D0-B431-4FEA-9FA1-A80706919F20"/>
    <xsd:import namespace="d77a602b-ccae-41da-9e86-a315a40decae"/>
    <xsd:element name="properties">
      <xsd:complexType>
        <xsd:sequence>
          <xsd:element name="documentManagement">
            <xsd:complexType>
              <xsd:all>
                <xsd:element ref="ns2:siapsDataPubblicazione" minOccurs="0"/>
                <xsd:element ref="ns2:siapsSintesi" minOccurs="0"/>
                <xsd:element ref="ns3:Index" minOccurs="0"/>
                <xsd:element ref="ns2:siapsOrdin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7B19D0-B431-4FEA-9FA1-A80706919F20" elementFormDefault="qualified">
    <xsd:import namespace="http://schemas.microsoft.com/office/2006/documentManagement/types"/>
    <xsd:import namespace="http://schemas.microsoft.com/office/infopath/2007/PartnerControls"/>
    <xsd:element name="siapsDataPubblicazione" ma:index="2" nillable="true" ma:displayName="Data Pubblicazione" ma:format="DateOnly" ma:internalName="siapsDataPubblicazione">
      <xsd:simpleType>
        <xsd:restriction base="dms:DateTime"/>
      </xsd:simpleType>
    </xsd:element>
    <xsd:element name="siapsSintesi" ma:index="3" nillable="true" ma:displayName="Sintesi" ma:internalName="siapsSintesi">
      <xsd:simpleType>
        <xsd:restriction base="dms:Note"/>
      </xsd:simpleType>
    </xsd:element>
    <xsd:element name="siapsOrdine" ma:index="5" nillable="true" ma:displayName="Ordine" ma:decimals="0" ma:description="L'ordine di visualizzazione dell'elemento nell'ambito di un gruppo di elementi" ma:internalName="siapsOrdin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7a602b-ccae-41da-9e86-a315a40decae" elementFormDefault="qualified">
    <xsd:import namespace="http://schemas.microsoft.com/office/2006/documentManagement/types"/>
    <xsd:import namespace="http://schemas.microsoft.com/office/infopath/2007/PartnerControls"/>
    <xsd:element name="Index" ma:index="4" nillable="true" ma:displayName="Index" ma:internalName="Index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axOccurs="1" ma:index="1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iapsDataPubblicazione xmlns="397B19D0-B431-4FEA-9FA1-A80706919F20" xsi:nil="true"/>
    <Index xmlns="d77a602b-ccae-41da-9e86-a315a40decae" xsi:nil="true"/>
    <siapsSintesi xmlns="397B19D0-B431-4FEA-9FA1-A80706919F20" xsi:nil="true"/>
    <siapsOrdine xmlns="397B19D0-B431-4FEA-9FA1-A80706919F20" xsi:nil="true"/>
  </documentManagement>
</p:properties>
</file>

<file path=customXml/itemProps1.xml><?xml version="1.0" encoding="utf-8"?>
<ds:datastoreItem xmlns:ds="http://schemas.openxmlformats.org/officeDocument/2006/customXml" ds:itemID="{0EA18B5D-1F02-4CAE-85BE-701FE75811E9}"/>
</file>

<file path=customXml/itemProps2.xml><?xml version="1.0" encoding="utf-8"?>
<ds:datastoreItem xmlns:ds="http://schemas.openxmlformats.org/officeDocument/2006/customXml" ds:itemID="{EC6D7119-4BBA-4789-81AD-BC4193CB72A9}"/>
</file>

<file path=customXml/itemProps3.xml><?xml version="1.0" encoding="utf-8"?>
<ds:datastoreItem xmlns:ds="http://schemas.openxmlformats.org/officeDocument/2006/customXml" ds:itemID="{227AEB37-1595-4AAA-863A-AFF67AB23DD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offerte lotto 13 quater - tutti operatori economici</dc:title>
  <dc:creator/>
  <cp:lastModifiedBy/>
  <dcterms:created xsi:type="dcterms:W3CDTF">2015-06-05T18:19:34Z</dcterms:created>
  <dcterms:modified xsi:type="dcterms:W3CDTF">2018-02-14T11:25:26Z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0x01009EA7F58EC9F24C989BA50053C6DFDE2E008759DAD62F381942866EA29923E26B2B</vt:lpwstr>
  </property>
</Properties>
</file>